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aster\Desktop\클로드코드 프로그램\agency-hq\samples\renew-excel\"/>
    </mc:Choice>
  </mc:AlternateContent>
  <xr:revisionPtr revIDLastSave="0" documentId="13_ncr:1_{CF5C19F5-C86D-4759-AD2A-4A8446194B6A}" xr6:coauthVersionLast="47" xr6:coauthVersionMax="47" xr10:uidLastSave="{00000000-0000-0000-0000-000000000000}"/>
  <bookViews>
    <workbookView xWindow="0" yWindow="0" windowWidth="18000" windowHeight="12400" xr2:uid="{00000000-000D-0000-FFFF-FFFF00000000}"/>
  </bookViews>
  <sheets>
    <sheet name="거래내역" sheetId="1" r:id="rId1"/>
    <sheet name="거래처별" sheetId="2" r:id="rId2"/>
    <sheet name="단가표" sheetId="3" r:id="rId3"/>
  </sheets>
  <calcPr calcId="191029"/>
</workbook>
</file>

<file path=xl/calcChain.xml><?xml version="1.0" encoding="utf-8"?>
<calcChain xmlns="http://schemas.openxmlformats.org/spreadsheetml/2006/main">
  <c r="E9" i="2" l="1"/>
  <c r="F9" i="2" s="1"/>
  <c r="C9" i="2"/>
  <c r="D9" i="2" s="1"/>
  <c r="E8" i="2"/>
  <c r="C8" i="2"/>
  <c r="E7" i="2"/>
  <c r="C7" i="2"/>
  <c r="E6" i="2"/>
  <c r="C6" i="2"/>
  <c r="E5" i="2"/>
  <c r="C5" i="2"/>
  <c r="E4" i="2"/>
  <c r="C4" i="2"/>
  <c r="G52" i="1"/>
  <c r="E49" i="1"/>
  <c r="F49" i="1" s="1"/>
  <c r="E48" i="1"/>
  <c r="F48" i="1" s="1"/>
  <c r="E47" i="1"/>
  <c r="F47" i="1" s="1"/>
  <c r="E46" i="1"/>
  <c r="F46" i="1" s="1"/>
  <c r="E45" i="1"/>
  <c r="F45" i="1" s="1"/>
  <c r="E44" i="1"/>
  <c r="F44" i="1" s="1"/>
  <c r="E42" i="1"/>
  <c r="F42" i="1" s="1"/>
  <c r="E41" i="1"/>
  <c r="F41" i="1" s="1"/>
  <c r="E40" i="1"/>
  <c r="F40" i="1" s="1"/>
  <c r="F39" i="1"/>
  <c r="E39" i="1"/>
  <c r="E38" i="1"/>
  <c r="F38" i="1" s="1"/>
  <c r="E37" i="1"/>
  <c r="F37" i="1" s="1"/>
  <c r="E36" i="1"/>
  <c r="F36" i="1" s="1"/>
  <c r="E34" i="1"/>
  <c r="F34" i="1" s="1"/>
  <c r="E33" i="1"/>
  <c r="F33" i="1" s="1"/>
  <c r="E32" i="1"/>
  <c r="F32" i="1" s="1"/>
  <c r="E31" i="1"/>
  <c r="F31" i="1" s="1"/>
  <c r="E30" i="1"/>
  <c r="F30" i="1" s="1"/>
  <c r="E29" i="1"/>
  <c r="F29" i="1" s="1"/>
  <c r="E28" i="1"/>
  <c r="F28" i="1" s="1"/>
  <c r="E27" i="1"/>
  <c r="F27" i="1" s="1"/>
  <c r="E25" i="1"/>
  <c r="F25" i="1" s="1"/>
  <c r="B7" i="2" s="1"/>
  <c r="E24" i="1"/>
  <c r="F24" i="1" s="1"/>
  <c r="E23" i="1"/>
  <c r="F23" i="1" s="1"/>
  <c r="E22" i="1"/>
  <c r="E21" i="1"/>
  <c r="F21" i="1" s="1"/>
  <c r="B4" i="2" s="1"/>
  <c r="E19" i="1"/>
  <c r="E18" i="1"/>
  <c r="F18" i="1" s="1"/>
  <c r="E17" i="1"/>
  <c r="F17" i="1" s="1"/>
  <c r="B5" i="2" s="1"/>
  <c r="E16" i="1"/>
  <c r="E15" i="1"/>
  <c r="F15" i="1" s="1"/>
  <c r="E14" i="1"/>
  <c r="F14" i="1" s="1"/>
  <c r="E13" i="1"/>
  <c r="F13" i="1" s="1"/>
  <c r="E12" i="1"/>
  <c r="E11" i="1"/>
  <c r="F11" i="1" s="1"/>
  <c r="E10" i="1"/>
  <c r="F10" i="1" s="1"/>
  <c r="E9" i="1"/>
  <c r="F9" i="1" s="1"/>
  <c r="E8" i="1"/>
  <c r="F8" i="1" s="1"/>
  <c r="E7" i="1"/>
  <c r="F7" i="1" s="1"/>
  <c r="B8" i="2" s="1"/>
  <c r="E6" i="1"/>
  <c r="F6" i="1" s="1"/>
  <c r="E5" i="1"/>
  <c r="F5" i="1" s="1"/>
  <c r="B11" i="2" l="1"/>
  <c r="F4" i="2"/>
  <c r="D4" i="2"/>
  <c r="F5" i="2"/>
  <c r="D5" i="2"/>
  <c r="D7" i="2"/>
  <c r="F7" i="2"/>
  <c r="D8" i="2"/>
  <c r="F8" i="2"/>
  <c r="B6" i="2"/>
  <c r="F52" i="1"/>
  <c r="F6" i="2" l="1"/>
  <c r="D6" i="2"/>
</calcChain>
</file>

<file path=xl/sharedStrings.xml><?xml version="1.0" encoding="utf-8"?>
<sst xmlns="http://schemas.openxmlformats.org/spreadsheetml/2006/main" count="148" uniqueCount="50">
  <si>
    <t>한올상회 외상장부 (10월) · 견본(가상 가게)</t>
  </si>
  <si>
    <t>날짜</t>
  </si>
  <si>
    <t>거래처</t>
  </si>
  <si>
    <t>품목</t>
  </si>
  <si>
    <t>수량</t>
  </si>
  <si>
    <t>단가</t>
  </si>
  <si>
    <t>금액</t>
  </si>
  <si>
    <t>입금</t>
  </si>
  <si>
    <t>비고</t>
  </si>
  <si>
    <t>소담국수</t>
  </si>
  <si>
    <t>볶음멸치</t>
  </si>
  <si>
    <t>10.1</t>
  </si>
  <si>
    <t>해오름횟집</t>
  </si>
  <si>
    <t>들기름</t>
  </si>
  <si>
    <t>10월1일</t>
  </si>
  <si>
    <t>2026.10.02</t>
  </si>
  <si>
    <t>건표고</t>
  </si>
  <si>
    <t>(주)바다식당</t>
  </si>
  <si>
    <t>황태채</t>
  </si>
  <si>
    <t>10/2</t>
  </si>
  <si>
    <t>늘봄반찬</t>
  </si>
  <si>
    <t>건새우</t>
  </si>
  <si>
    <t>다시마</t>
  </si>
  <si>
    <t>18,000원</t>
  </si>
  <si>
    <t>바다 식당</t>
  </si>
  <si>
    <t>북어채</t>
  </si>
  <si>
    <t>소담국수집</t>
  </si>
  <si>
    <t>정담 한식</t>
  </si>
  <si>
    <t>국물멸치</t>
  </si>
  <si>
    <t>김</t>
  </si>
  <si>
    <t>75,000원</t>
  </si>
  <si>
    <t>정담한식</t>
  </si>
  <si>
    <t>바다식당</t>
  </si>
  <si>
    <t>28,000원</t>
  </si>
  <si>
    <t>건표고버섯</t>
  </si>
  <si>
    <t>한그릇분식</t>
  </si>
  <si>
    <t>마른오징어</t>
  </si>
  <si>
    <t>합계</t>
  </si>
  <si>
    <t>거래처별 합계</t>
  </si>
  <si>
    <t>거래금액</t>
  </si>
  <si>
    <t>외상</t>
  </si>
  <si>
    <t>건수</t>
  </si>
  <si>
    <t>평균</t>
  </si>
  <si>
    <t>단위</t>
  </si>
  <si>
    <t>1L</t>
  </si>
  <si>
    <t>10미</t>
  </si>
  <si>
    <t>500g</t>
  </si>
  <si>
    <t>1kg</t>
  </si>
  <si>
    <t>1.5kg</t>
  </si>
  <si>
    <t>100장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</si>
</sst>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m&quot;월&quot;\ d&quot;일&quot;"/>
  </numFmts>
  <fonts count="4" x14ac:knownFonts="1">
    <font>
      <sz val="11"/>
      <color theme="1"/>
      <name val="맑은 고딕"/>
      <family val="2"/>
      <scheme val="minor"/>
    </font>
    <font>
      <b/>
      <sz val="16"/>
      <color rgb="FFC00000"/>
      <name val="맑은 고딕"/>
      <family val="3"/>
      <charset val="129"/>
    </font>
    <font>
      <b/>
      <sz val="11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</patternFill>
    </fill>
    <fill>
      <patternFill patternType="solid">
        <fgColor rgb="FFFFFF00"/>
      </patternFill>
    </fill>
    <fill>
      <patternFill patternType="solid">
        <fgColor rgb="FFFFC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4" borderId="0" xfId="0" applyFont="1" applyFill="1"/>
    <xf numFmtId="177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/>
    <xf numFmtId="0" fontId="2" fillId="3" borderId="0" xfId="0" applyFont="1" applyFill="1"/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"/>
  <sheetViews>
    <sheetView tabSelected="1" workbookViewId="0">
      <selection sqref="A1:H2"/>
    </sheetView>
  </sheetViews>
  <sheetFormatPr defaultRowHeight="17" x14ac:dyDescent="0.45"/>
  <cols>
    <col min="1" max="1" width="11" customWidth="1"/>
    <col min="2" max="2" width="13" customWidth="1"/>
    <col min="3" max="3" width="11" customWidth="1"/>
    <col min="4" max="4" width="6" customWidth="1"/>
    <col min="5" max="5" width="9" customWidth="1"/>
    <col min="6" max="6" width="11" customWidth="1"/>
    <col min="7" max="7" width="10" customWidth="1"/>
    <col min="8" max="8" width="8" customWidth="1"/>
  </cols>
  <sheetData>
    <row r="1" spans="1:9" x14ac:dyDescent="0.45">
      <c r="A1" s="5" t="s">
        <v>0</v>
      </c>
      <c r="B1" s="6"/>
      <c r="C1" s="6"/>
      <c r="D1" s="6"/>
      <c r="E1" s="6"/>
      <c r="F1" s="6"/>
      <c r="G1" s="6"/>
      <c r="H1" s="6"/>
    </row>
    <row r="2" spans="1:9" x14ac:dyDescent="0.45">
      <c r="A2" s="6"/>
      <c r="B2" s="6"/>
      <c r="C2" s="6"/>
      <c r="D2" s="6"/>
      <c r="E2" s="6"/>
      <c r="F2" s="6"/>
      <c r="G2" s="6"/>
      <c r="H2" s="6"/>
    </row>
    <row r="3" spans="1:9" x14ac:dyDescent="0.4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9" x14ac:dyDescent="0.45">
      <c r="A4" s="1"/>
      <c r="B4" s="2"/>
      <c r="C4" s="3"/>
      <c r="D4" s="2"/>
      <c r="E4" s="3"/>
      <c r="F4" s="1"/>
      <c r="G4" s="2"/>
      <c r="H4" s="7"/>
      <c r="I4" s="6"/>
    </row>
    <row r="5" spans="1:9" x14ac:dyDescent="0.45">
      <c r="A5" s="4">
        <v>46296</v>
      </c>
      <c r="B5" t="s">
        <v>9</v>
      </c>
      <c r="C5" t="s">
        <v>10</v>
      </c>
      <c r="D5">
        <v>2</v>
      </c>
      <c r="E5">
        <f>VLOOKUP(C5,단가표!A:C,3)</f>
        <v>28000</v>
      </c>
      <c r="F5">
        <f t="shared" ref="F5:F11" si="0">D5*E5</f>
        <v>56000</v>
      </c>
    </row>
    <row r="6" spans="1:9" x14ac:dyDescent="0.45">
      <c r="A6" s="4">
        <v>46296</v>
      </c>
      <c r="B6" t="s">
        <v>9</v>
      </c>
      <c r="C6" t="s">
        <v>10</v>
      </c>
      <c r="D6">
        <v>2</v>
      </c>
      <c r="E6">
        <f>VLOOKUP(C6,단가표!A:C,3)</f>
        <v>28000</v>
      </c>
      <c r="F6">
        <f t="shared" si="0"/>
        <v>56000</v>
      </c>
    </row>
    <row r="7" spans="1:9" x14ac:dyDescent="0.45">
      <c r="A7" t="s">
        <v>11</v>
      </c>
      <c r="B7" t="s">
        <v>12</v>
      </c>
      <c r="C7" t="s">
        <v>13</v>
      </c>
      <c r="D7">
        <v>5</v>
      </c>
      <c r="E7">
        <f>VLOOKUP(C7,단가표!A:C,3)</f>
        <v>26000</v>
      </c>
      <c r="F7">
        <f t="shared" si="0"/>
        <v>130000</v>
      </c>
    </row>
    <row r="8" spans="1:9" x14ac:dyDescent="0.45">
      <c r="A8" t="s">
        <v>14</v>
      </c>
      <c r="B8" t="s">
        <v>12</v>
      </c>
      <c r="C8" t="s">
        <v>10</v>
      </c>
      <c r="D8">
        <v>2</v>
      </c>
      <c r="E8">
        <f>VLOOKUP(C8,단가표!A:C,3)</f>
        <v>28000</v>
      </c>
      <c r="F8">
        <f t="shared" si="0"/>
        <v>56000</v>
      </c>
    </row>
    <row r="9" spans="1:9" x14ac:dyDescent="0.45">
      <c r="A9" t="s">
        <v>15</v>
      </c>
      <c r="B9" t="s">
        <v>12</v>
      </c>
      <c r="C9" t="s">
        <v>16</v>
      </c>
      <c r="D9">
        <v>1</v>
      </c>
      <c r="E9" t="e">
        <f>VLOOKUP(C9,단가표!A:C,3)</f>
        <v>#N/A</v>
      </c>
      <c r="F9" t="e">
        <f t="shared" si="0"/>
        <v>#N/A</v>
      </c>
    </row>
    <row r="10" spans="1:9" x14ac:dyDescent="0.45">
      <c r="A10" s="4">
        <v>46297</v>
      </c>
      <c r="B10" t="s">
        <v>17</v>
      </c>
      <c r="C10" t="s">
        <v>18</v>
      </c>
      <c r="D10">
        <v>1</v>
      </c>
      <c r="E10">
        <f>VLOOKUP(C10,단가표!A:C,3)</f>
        <v>17000</v>
      </c>
      <c r="F10">
        <f t="shared" si="0"/>
        <v>17000</v>
      </c>
    </row>
    <row r="11" spans="1:9" x14ac:dyDescent="0.45">
      <c r="A11" t="s">
        <v>19</v>
      </c>
      <c r="B11" t="s">
        <v>20</v>
      </c>
      <c r="C11" t="s">
        <v>21</v>
      </c>
      <c r="D11">
        <v>5</v>
      </c>
      <c r="E11" t="e">
        <f>VLOOKUP(C11,단가표!A:C,3)</f>
        <v>#N/A</v>
      </c>
      <c r="F11" t="e">
        <f t="shared" si="0"/>
        <v>#N/A</v>
      </c>
    </row>
    <row r="12" spans="1:9" x14ac:dyDescent="0.45">
      <c r="A12" s="4">
        <v>46298</v>
      </c>
      <c r="B12" t="s">
        <v>12</v>
      </c>
      <c r="C12" t="s">
        <v>22</v>
      </c>
      <c r="D12">
        <v>1</v>
      </c>
      <c r="E12" t="e">
        <f>VLOOKUP(C12,단가표!A:C,3)</f>
        <v>#N/A</v>
      </c>
      <c r="F12" t="s">
        <v>23</v>
      </c>
    </row>
    <row r="13" spans="1:9" x14ac:dyDescent="0.45">
      <c r="A13" s="4">
        <v>46298</v>
      </c>
      <c r="B13" t="s">
        <v>24</v>
      </c>
      <c r="C13" t="s">
        <v>25</v>
      </c>
      <c r="D13">
        <v>5</v>
      </c>
      <c r="E13">
        <f>VLOOKUP(C13,단가표!A:C,3)</f>
        <v>17000</v>
      </c>
      <c r="F13">
        <f>D13*E13</f>
        <v>85000</v>
      </c>
    </row>
    <row r="14" spans="1:9" x14ac:dyDescent="0.45">
      <c r="A14" s="4">
        <v>46300</v>
      </c>
      <c r="B14" t="s">
        <v>26</v>
      </c>
      <c r="C14" t="s">
        <v>13</v>
      </c>
      <c r="D14">
        <v>2</v>
      </c>
      <c r="E14">
        <f>VLOOKUP(C14,단가표!A:C,3)</f>
        <v>26000</v>
      </c>
      <c r="F14">
        <f>D14*E14</f>
        <v>52000</v>
      </c>
    </row>
    <row r="15" spans="1:9" x14ac:dyDescent="0.45">
      <c r="A15" s="4">
        <v>46300</v>
      </c>
      <c r="B15" t="s">
        <v>27</v>
      </c>
      <c r="C15" t="s">
        <v>28</v>
      </c>
      <c r="D15">
        <v>3</v>
      </c>
      <c r="E15" t="e">
        <f>VLOOKUP(C15,단가표!A:C,3)</f>
        <v>#N/A</v>
      </c>
      <c r="F15" t="e">
        <f>D15*E15</f>
        <v>#N/A</v>
      </c>
    </row>
    <row r="16" spans="1:9" x14ac:dyDescent="0.45">
      <c r="A16" s="4">
        <v>46300</v>
      </c>
      <c r="B16" t="s">
        <v>9</v>
      </c>
      <c r="C16" t="s">
        <v>29</v>
      </c>
      <c r="D16">
        <v>5</v>
      </c>
      <c r="E16" t="e">
        <f>VLOOKUP(C16,단가표!A:C,3)</f>
        <v>#N/A</v>
      </c>
      <c r="F16" t="s">
        <v>30</v>
      </c>
    </row>
    <row r="17" spans="1:8" x14ac:dyDescent="0.45">
      <c r="A17" s="4">
        <v>46301</v>
      </c>
      <c r="B17" t="s">
        <v>31</v>
      </c>
      <c r="C17" t="s">
        <v>16</v>
      </c>
      <c r="D17">
        <v>1</v>
      </c>
      <c r="E17" t="e">
        <f>VLOOKUP(C17,단가표!A:C,3)</f>
        <v>#N/A</v>
      </c>
      <c r="F17" t="e">
        <f>D17*E17</f>
        <v>#N/A</v>
      </c>
    </row>
    <row r="18" spans="1:8" x14ac:dyDescent="0.45">
      <c r="A18" s="4">
        <v>46301</v>
      </c>
      <c r="B18" t="s">
        <v>31</v>
      </c>
      <c r="C18" t="s">
        <v>16</v>
      </c>
      <c r="D18">
        <v>1</v>
      </c>
      <c r="E18" t="e">
        <f>VLOOKUP(C18,단가표!A:C,3)</f>
        <v>#N/A</v>
      </c>
      <c r="F18" t="e">
        <f>D18*E18</f>
        <v>#N/A</v>
      </c>
    </row>
    <row r="19" spans="1:8" x14ac:dyDescent="0.45">
      <c r="A19" s="4">
        <v>46301</v>
      </c>
      <c r="B19" t="s">
        <v>32</v>
      </c>
      <c r="C19" t="s">
        <v>10</v>
      </c>
      <c r="D19">
        <v>1</v>
      </c>
      <c r="E19">
        <f>VLOOKUP(C19,단가표!A:C,3)</f>
        <v>28000</v>
      </c>
      <c r="F19" t="s">
        <v>33</v>
      </c>
    </row>
    <row r="20" spans="1:8" x14ac:dyDescent="0.45">
      <c r="A20" s="4">
        <v>46301</v>
      </c>
      <c r="B20" t="s">
        <v>32</v>
      </c>
      <c r="G20">
        <v>150000</v>
      </c>
      <c r="H20" t="s">
        <v>7</v>
      </c>
    </row>
    <row r="21" spans="1:8" x14ac:dyDescent="0.45">
      <c r="A21" s="4">
        <v>46302</v>
      </c>
      <c r="B21" t="s">
        <v>32</v>
      </c>
      <c r="C21" t="s">
        <v>34</v>
      </c>
      <c r="D21">
        <v>1</v>
      </c>
      <c r="E21" t="e">
        <f>VLOOKUP(C21,단가표!A:C,3)</f>
        <v>#N/A</v>
      </c>
      <c r="F21" t="e">
        <f>D21*E21</f>
        <v>#N/A</v>
      </c>
    </row>
    <row r="22" spans="1:8" x14ac:dyDescent="0.45">
      <c r="A22" s="4">
        <v>46302</v>
      </c>
      <c r="B22" t="s">
        <v>35</v>
      </c>
      <c r="C22" t="s">
        <v>10</v>
      </c>
      <c r="D22">
        <v>5</v>
      </c>
      <c r="E22">
        <f>VLOOKUP(C22,단가표!A:C,3)</f>
        <v>28000</v>
      </c>
      <c r="F22">
        <v>50000</v>
      </c>
    </row>
    <row r="23" spans="1:8" x14ac:dyDescent="0.45">
      <c r="A23" s="4">
        <v>46303</v>
      </c>
      <c r="B23" t="s">
        <v>32</v>
      </c>
      <c r="C23" t="s">
        <v>25</v>
      </c>
      <c r="D23">
        <v>5</v>
      </c>
      <c r="E23">
        <f>VLOOKUP(C23,단가표!A:C,3)</f>
        <v>17000</v>
      </c>
      <c r="F23">
        <f>D23*E23</f>
        <v>85000</v>
      </c>
    </row>
    <row r="24" spans="1:8" x14ac:dyDescent="0.45">
      <c r="A24" s="4">
        <v>46303</v>
      </c>
      <c r="B24" t="s">
        <v>32</v>
      </c>
      <c r="C24" t="s">
        <v>28</v>
      </c>
      <c r="D24">
        <v>5</v>
      </c>
      <c r="E24" t="e">
        <f>VLOOKUP(C24,단가표!A:C,3)</f>
        <v>#N/A</v>
      </c>
      <c r="F24" t="e">
        <f>D24*E24</f>
        <v>#N/A</v>
      </c>
    </row>
    <row r="25" spans="1:8" x14ac:dyDescent="0.45">
      <c r="A25" s="4">
        <v>46303</v>
      </c>
      <c r="B25" t="s">
        <v>35</v>
      </c>
      <c r="C25" t="s">
        <v>21</v>
      </c>
      <c r="D25">
        <v>3</v>
      </c>
      <c r="E25" t="e">
        <f>VLOOKUP(C25,단가표!A:C,3)</f>
        <v>#N/A</v>
      </c>
      <c r="F25" t="e">
        <f>D25*E25</f>
        <v>#N/A</v>
      </c>
    </row>
    <row r="26" spans="1:8" x14ac:dyDescent="0.45">
      <c r="A26" s="4">
        <v>46303</v>
      </c>
      <c r="B26" t="s">
        <v>31</v>
      </c>
      <c r="G26">
        <v>200000</v>
      </c>
      <c r="H26" t="s">
        <v>7</v>
      </c>
    </row>
    <row r="27" spans="1:8" x14ac:dyDescent="0.45">
      <c r="A27" s="4">
        <v>46304</v>
      </c>
      <c r="B27" t="s">
        <v>12</v>
      </c>
      <c r="C27" t="s">
        <v>36</v>
      </c>
      <c r="D27">
        <v>1</v>
      </c>
      <c r="E27">
        <f>VLOOKUP(C27,단가표!A:C,3)</f>
        <v>52000</v>
      </c>
      <c r="F27">
        <f t="shared" ref="F27:F34" si="1">D27*E27</f>
        <v>52000</v>
      </c>
    </row>
    <row r="28" spans="1:8" x14ac:dyDescent="0.45">
      <c r="A28" s="4">
        <v>46304</v>
      </c>
      <c r="B28" t="s">
        <v>31</v>
      </c>
      <c r="C28" t="s">
        <v>16</v>
      </c>
      <c r="D28">
        <v>3</v>
      </c>
      <c r="E28" t="e">
        <f>VLOOKUP(C28,단가표!A:C,3)</f>
        <v>#N/A</v>
      </c>
      <c r="F28" t="e">
        <f t="shared" si="1"/>
        <v>#N/A</v>
      </c>
    </row>
    <row r="29" spans="1:8" x14ac:dyDescent="0.45">
      <c r="A29" s="4">
        <v>46304</v>
      </c>
      <c r="B29" t="s">
        <v>35</v>
      </c>
      <c r="C29" t="s">
        <v>22</v>
      </c>
      <c r="D29">
        <v>1</v>
      </c>
      <c r="E29" t="e">
        <f>VLOOKUP(C29,단가표!A:C,3)</f>
        <v>#N/A</v>
      </c>
      <c r="F29" t="e">
        <f t="shared" si="1"/>
        <v>#N/A</v>
      </c>
    </row>
    <row r="30" spans="1:8" x14ac:dyDescent="0.45">
      <c r="A30" s="4">
        <v>46304</v>
      </c>
      <c r="B30" t="s">
        <v>12</v>
      </c>
      <c r="C30" t="s">
        <v>16</v>
      </c>
      <c r="D30">
        <v>5</v>
      </c>
      <c r="E30" t="e">
        <f>VLOOKUP(C30,단가표!A:C,3)</f>
        <v>#N/A</v>
      </c>
      <c r="F30" t="e">
        <f t="shared" si="1"/>
        <v>#N/A</v>
      </c>
    </row>
    <row r="31" spans="1:8" x14ac:dyDescent="0.45">
      <c r="A31" s="4">
        <v>46305</v>
      </c>
      <c r="B31" t="s">
        <v>32</v>
      </c>
      <c r="C31" t="s">
        <v>18</v>
      </c>
      <c r="D31">
        <v>2</v>
      </c>
      <c r="E31">
        <f>VLOOKUP(C31,단가표!A:C,3)</f>
        <v>17000</v>
      </c>
      <c r="F31">
        <f t="shared" si="1"/>
        <v>34000</v>
      </c>
    </row>
    <row r="32" spans="1:8" x14ac:dyDescent="0.45">
      <c r="A32" s="4">
        <v>46305</v>
      </c>
      <c r="B32" t="s">
        <v>32</v>
      </c>
      <c r="C32" t="s">
        <v>18</v>
      </c>
      <c r="D32">
        <v>2</v>
      </c>
      <c r="E32">
        <f>VLOOKUP(C32,단가표!A:C,3)</f>
        <v>17000</v>
      </c>
      <c r="F32">
        <f t="shared" si="1"/>
        <v>34000</v>
      </c>
    </row>
    <row r="33" spans="1:8" x14ac:dyDescent="0.45">
      <c r="A33" s="4">
        <v>46305</v>
      </c>
      <c r="B33" t="s">
        <v>9</v>
      </c>
      <c r="C33" t="s">
        <v>18</v>
      </c>
      <c r="D33">
        <v>3</v>
      </c>
      <c r="E33">
        <f>VLOOKUP(C33,단가표!A:C,3)</f>
        <v>17000</v>
      </c>
      <c r="F33">
        <f t="shared" si="1"/>
        <v>51000</v>
      </c>
    </row>
    <row r="34" spans="1:8" x14ac:dyDescent="0.45">
      <c r="A34" s="4">
        <v>46305</v>
      </c>
      <c r="B34" t="s">
        <v>32</v>
      </c>
      <c r="C34" t="s">
        <v>36</v>
      </c>
      <c r="D34">
        <v>2</v>
      </c>
      <c r="E34">
        <f>VLOOKUP(C34,단가표!A:C,3)</f>
        <v>52000</v>
      </c>
      <c r="F34">
        <f t="shared" si="1"/>
        <v>104000</v>
      </c>
    </row>
    <row r="35" spans="1:8" x14ac:dyDescent="0.45">
      <c r="A35" s="4">
        <v>46305</v>
      </c>
      <c r="B35" t="s">
        <v>9</v>
      </c>
      <c r="G35">
        <v>80000</v>
      </c>
      <c r="H35" t="s">
        <v>7</v>
      </c>
    </row>
    <row r="36" spans="1:8" x14ac:dyDescent="0.45">
      <c r="A36" s="4">
        <v>46307</v>
      </c>
      <c r="B36" t="s">
        <v>20</v>
      </c>
      <c r="C36" t="s">
        <v>21</v>
      </c>
      <c r="D36">
        <v>2</v>
      </c>
      <c r="E36" t="e">
        <f>VLOOKUP(C36,단가표!A:C,3)</f>
        <v>#N/A</v>
      </c>
      <c r="F36" t="e">
        <f t="shared" ref="F36:F42" si="2">D36*E36</f>
        <v>#N/A</v>
      </c>
    </row>
    <row r="37" spans="1:8" x14ac:dyDescent="0.45">
      <c r="A37" s="4">
        <v>46307</v>
      </c>
      <c r="B37" t="s">
        <v>35</v>
      </c>
      <c r="C37" t="s">
        <v>21</v>
      </c>
      <c r="D37">
        <v>2</v>
      </c>
      <c r="E37" t="e">
        <f>VLOOKUP(C37,단가표!A:C,3)</f>
        <v>#N/A</v>
      </c>
      <c r="F37" t="e">
        <f t="shared" si="2"/>
        <v>#N/A</v>
      </c>
    </row>
    <row r="38" spans="1:8" x14ac:dyDescent="0.45">
      <c r="A38" s="4">
        <v>46307</v>
      </c>
      <c r="B38" t="s">
        <v>35</v>
      </c>
      <c r="C38" t="s">
        <v>36</v>
      </c>
      <c r="D38">
        <v>1</v>
      </c>
      <c r="E38">
        <f>VLOOKUP(C38,단가표!A:C,3)</f>
        <v>52000</v>
      </c>
      <c r="F38">
        <f t="shared" si="2"/>
        <v>52000</v>
      </c>
    </row>
    <row r="39" spans="1:8" x14ac:dyDescent="0.45">
      <c r="A39" s="4">
        <v>46308</v>
      </c>
      <c r="B39" t="s">
        <v>32</v>
      </c>
      <c r="C39" t="s">
        <v>28</v>
      </c>
      <c r="D39">
        <v>5</v>
      </c>
      <c r="E39" t="e">
        <f>VLOOKUP(C39,단가표!A:C,3)</f>
        <v>#N/A</v>
      </c>
      <c r="F39" t="e">
        <f t="shared" si="2"/>
        <v>#N/A</v>
      </c>
    </row>
    <row r="40" spans="1:8" x14ac:dyDescent="0.45">
      <c r="A40" s="4">
        <v>46308</v>
      </c>
      <c r="B40" t="s">
        <v>31</v>
      </c>
      <c r="C40" t="s">
        <v>25</v>
      </c>
      <c r="D40">
        <v>3</v>
      </c>
      <c r="E40">
        <f>VLOOKUP(C40,단가표!A:C,3)</f>
        <v>17000</v>
      </c>
      <c r="F40">
        <f t="shared" si="2"/>
        <v>51000</v>
      </c>
    </row>
    <row r="41" spans="1:8" x14ac:dyDescent="0.45">
      <c r="A41" s="4">
        <v>46308</v>
      </c>
      <c r="B41" t="s">
        <v>32</v>
      </c>
      <c r="C41" t="s">
        <v>18</v>
      </c>
      <c r="D41">
        <v>1</v>
      </c>
      <c r="E41">
        <f>VLOOKUP(C41,단가표!A:C,3)</f>
        <v>17000</v>
      </c>
      <c r="F41">
        <f t="shared" si="2"/>
        <v>17000</v>
      </c>
    </row>
    <row r="42" spans="1:8" x14ac:dyDescent="0.45">
      <c r="A42" s="4">
        <v>46308</v>
      </c>
      <c r="B42" t="s">
        <v>12</v>
      </c>
      <c r="C42" t="s">
        <v>10</v>
      </c>
      <c r="D42">
        <v>1</v>
      </c>
      <c r="E42">
        <f>VLOOKUP(C42,단가표!A:C,3)</f>
        <v>28000</v>
      </c>
      <c r="F42">
        <f t="shared" si="2"/>
        <v>28000</v>
      </c>
    </row>
    <row r="43" spans="1:8" x14ac:dyDescent="0.45">
      <c r="A43" s="4">
        <v>46308</v>
      </c>
      <c r="B43" t="s">
        <v>12</v>
      </c>
      <c r="G43">
        <v>300000</v>
      </c>
      <c r="H43" t="s">
        <v>7</v>
      </c>
    </row>
    <row r="44" spans="1:8" x14ac:dyDescent="0.45">
      <c r="A44" s="4">
        <v>46309</v>
      </c>
      <c r="B44" t="s">
        <v>9</v>
      </c>
      <c r="C44" t="s">
        <v>28</v>
      </c>
      <c r="D44">
        <v>3</v>
      </c>
      <c r="E44" t="e">
        <f>VLOOKUP(C44,단가표!A:C,3)</f>
        <v>#N/A</v>
      </c>
      <c r="F44" t="e">
        <f t="shared" ref="F44:F49" si="3">D44*E44</f>
        <v>#N/A</v>
      </c>
    </row>
    <row r="45" spans="1:8" x14ac:dyDescent="0.45">
      <c r="A45" s="4">
        <v>46309</v>
      </c>
      <c r="B45" t="s">
        <v>9</v>
      </c>
      <c r="C45" t="s">
        <v>29</v>
      </c>
      <c r="D45">
        <v>1</v>
      </c>
      <c r="E45" t="e">
        <f>VLOOKUP(C45,단가표!A:C,3)</f>
        <v>#N/A</v>
      </c>
      <c r="F45" t="e">
        <f t="shared" si="3"/>
        <v>#N/A</v>
      </c>
    </row>
    <row r="46" spans="1:8" x14ac:dyDescent="0.45">
      <c r="A46" s="4">
        <v>46309</v>
      </c>
      <c r="B46" t="s">
        <v>31</v>
      </c>
      <c r="C46" t="s">
        <v>10</v>
      </c>
      <c r="D46">
        <v>1</v>
      </c>
      <c r="E46">
        <f>VLOOKUP(C46,단가표!A:C,3)</f>
        <v>28000</v>
      </c>
      <c r="F46">
        <f t="shared" si="3"/>
        <v>28000</v>
      </c>
    </row>
    <row r="47" spans="1:8" x14ac:dyDescent="0.45">
      <c r="A47" s="4">
        <v>46310</v>
      </c>
      <c r="B47" t="s">
        <v>20</v>
      </c>
      <c r="C47" t="s">
        <v>22</v>
      </c>
      <c r="D47">
        <v>5</v>
      </c>
      <c r="E47" t="e">
        <f>VLOOKUP(C47,단가표!A:C,3)</f>
        <v>#N/A</v>
      </c>
      <c r="F47" t="e">
        <f t="shared" si="3"/>
        <v>#N/A</v>
      </c>
    </row>
    <row r="48" spans="1:8" x14ac:dyDescent="0.45">
      <c r="A48" s="4">
        <v>46310</v>
      </c>
      <c r="B48" t="s">
        <v>12</v>
      </c>
      <c r="C48" t="s">
        <v>25</v>
      </c>
      <c r="D48">
        <v>2</v>
      </c>
      <c r="E48">
        <f>VLOOKUP(C48,단가표!A:C,3)</f>
        <v>17000</v>
      </c>
      <c r="F48">
        <f t="shared" si="3"/>
        <v>34000</v>
      </c>
    </row>
    <row r="49" spans="1:8" x14ac:dyDescent="0.45">
      <c r="A49" s="4">
        <v>46310</v>
      </c>
      <c r="B49" t="s">
        <v>35</v>
      </c>
      <c r="C49" t="s">
        <v>25</v>
      </c>
      <c r="D49">
        <v>3</v>
      </c>
      <c r="E49">
        <f>VLOOKUP(C49,단가표!A:C,3)</f>
        <v>17000</v>
      </c>
      <c r="F49">
        <f t="shared" si="3"/>
        <v>51000</v>
      </c>
    </row>
    <row r="50" spans="1:8" x14ac:dyDescent="0.45">
      <c r="A50" s="4">
        <v>46310</v>
      </c>
      <c r="B50" t="s">
        <v>20</v>
      </c>
      <c r="G50">
        <v>100000</v>
      </c>
      <c r="H50" t="s">
        <v>7</v>
      </c>
    </row>
    <row r="52" spans="1:8" x14ac:dyDescent="0.45">
      <c r="E52" t="s">
        <v>37</v>
      </c>
      <c r="F52" t="e">
        <f>SUM(F5:F30)</f>
        <v>#N/A</v>
      </c>
      <c r="G52">
        <f>SUM(G5:G30)</f>
        <v>350000</v>
      </c>
    </row>
  </sheetData>
  <mergeCells count="2">
    <mergeCell ref="A1:H2"/>
    <mergeCell ref="H4:I4"/>
  </mergeCells>
  <phoneticPr fontId="3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1"/>
  <sheetViews>
    <sheetView workbookViewId="0"/>
  </sheetViews>
  <sheetFormatPr defaultRowHeight="17" x14ac:dyDescent="0.45"/>
  <sheetData>
    <row r="1" spans="1:6" x14ac:dyDescent="0.45">
      <c r="A1" t="s">
        <v>38</v>
      </c>
    </row>
    <row r="3" spans="1:6" x14ac:dyDescent="0.45">
      <c r="A3" t="s">
        <v>2</v>
      </c>
      <c r="B3" t="s">
        <v>39</v>
      </c>
      <c r="C3" t="s">
        <v>7</v>
      </c>
      <c r="D3" t="s">
        <v>40</v>
      </c>
      <c r="E3" t="s">
        <v>41</v>
      </c>
      <c r="F3" t="s">
        <v>42</v>
      </c>
    </row>
    <row r="4" spans="1:6" x14ac:dyDescent="0.45">
      <c r="A4" t="s">
        <v>32</v>
      </c>
      <c r="B4" t="e">
        <f>SUMIF(거래내역!B5:B40,A4,거래내역!F5:F44)</f>
        <v>#N/A</v>
      </c>
      <c r="C4">
        <f>SUMIF(거래내역!B5:B40,A4,거래내역!G5:G40)</f>
        <v>150000</v>
      </c>
      <c r="D4" t="e">
        <f t="shared" ref="D4:D9" si="0">B4-C4</f>
        <v>#N/A</v>
      </c>
      <c r="E4">
        <f>COUNTIF(거래내역!B5:B40,A4)</f>
        <v>9</v>
      </c>
      <c r="F4" t="e">
        <f t="shared" ref="F4:F9" si="1">B4/E4</f>
        <v>#N/A</v>
      </c>
    </row>
    <row r="5" spans="1:6" x14ac:dyDescent="0.45">
      <c r="A5" t="s">
        <v>31</v>
      </c>
      <c r="B5" t="e">
        <f>SUMIF(거래내역!B5:B40,A5,거래내역!F5:F44)</f>
        <v>#N/A</v>
      </c>
      <c r="C5">
        <f>SUMIF(거래내역!B5:B40,A5,거래내역!G5:G40)</f>
        <v>200000</v>
      </c>
      <c r="D5" t="e">
        <f t="shared" si="0"/>
        <v>#N/A</v>
      </c>
      <c r="E5">
        <f>COUNTIF(거래내역!B5:B40,A5)</f>
        <v>5</v>
      </c>
      <c r="F5" t="e">
        <f t="shared" si="1"/>
        <v>#N/A</v>
      </c>
    </row>
    <row r="6" spans="1:6" x14ac:dyDescent="0.45">
      <c r="A6" t="s">
        <v>9</v>
      </c>
      <c r="B6">
        <f>SUMIF(거래내역!B5:B40,A6,거래내역!F5:F44)</f>
        <v>163000</v>
      </c>
      <c r="C6">
        <f>SUMIF(거래내역!B5:B40,A6,거래내역!G5:G40)</f>
        <v>80000</v>
      </c>
      <c r="D6">
        <f t="shared" si="0"/>
        <v>83000</v>
      </c>
      <c r="E6">
        <f>COUNTIF(거래내역!B5:B40,A6)</f>
        <v>5</v>
      </c>
      <c r="F6">
        <f t="shared" si="1"/>
        <v>32600</v>
      </c>
    </row>
    <row r="7" spans="1:6" x14ac:dyDescent="0.45">
      <c r="A7" t="s">
        <v>35</v>
      </c>
      <c r="B7" t="e">
        <f>SUMIF(거래내역!B5:B40,A7,거래내역!F5:F44)</f>
        <v>#N/A</v>
      </c>
      <c r="C7">
        <f>SUMIF(거래내역!B5:B40,A7,거래내역!G5:G40)</f>
        <v>0</v>
      </c>
      <c r="D7" t="e">
        <f t="shared" si="0"/>
        <v>#N/A</v>
      </c>
      <c r="E7">
        <f>COUNTIF(거래내역!B5:B40,A7)</f>
        <v>5</v>
      </c>
      <c r="F7" t="e">
        <f t="shared" si="1"/>
        <v>#N/A</v>
      </c>
    </row>
    <row r="8" spans="1:6" x14ac:dyDescent="0.45">
      <c r="A8" t="s">
        <v>12</v>
      </c>
      <c r="B8" t="e">
        <f>SUMIF(거래내역!B5:B40,A8,거래내역!F5:F44)</f>
        <v>#N/A</v>
      </c>
      <c r="C8">
        <f>SUMIF(거래내역!B5:B40,A8,거래내역!G5:G40)</f>
        <v>0</v>
      </c>
      <c r="D8" t="e">
        <f t="shared" si="0"/>
        <v>#N/A</v>
      </c>
      <c r="E8">
        <f>COUNTIF(거래내역!B5:B40,A8)</f>
        <v>6</v>
      </c>
      <c r="F8" t="e">
        <f t="shared" si="1"/>
        <v>#N/A</v>
      </c>
    </row>
    <row r="9" spans="1:6" x14ac:dyDescent="0.45">
      <c r="A9" t="s">
        <v>20</v>
      </c>
      <c r="B9">
        <v>412000</v>
      </c>
      <c r="C9">
        <f>SUMIF(거래내역!B5:B40,A9,거래내역!G5:G40)</f>
        <v>0</v>
      </c>
      <c r="D9">
        <f t="shared" si="0"/>
        <v>412000</v>
      </c>
      <c r="E9">
        <f>COUNTIF(거래내역!B5:B40,A9)</f>
        <v>2</v>
      </c>
      <c r="F9">
        <f t="shared" si="1"/>
        <v>206000</v>
      </c>
    </row>
    <row r="11" spans="1:6" x14ac:dyDescent="0.45">
      <c r="A11" t="s">
        <v>37</v>
      </c>
      <c r="B11" t="e">
        <f>SUM(B4:B9)</f>
        <v>#N/A</v>
      </c>
    </row>
  </sheetData>
  <phoneticPr fontId="3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2"/>
  <sheetViews>
    <sheetView workbookViewId="0"/>
  </sheetViews>
  <sheetFormatPr defaultRowHeight="17" x14ac:dyDescent="0.45"/>
  <sheetData>
    <row r="1" spans="1:3" x14ac:dyDescent="0.45">
      <c r="A1" t="s">
        <v>3</v>
      </c>
      <c r="B1" t="s">
        <v>43</v>
      </c>
      <c r="C1" t="s">
        <v>5</v>
      </c>
    </row>
    <row r="2" spans="1:3" x14ac:dyDescent="0.45">
      <c r="A2" t="s">
        <v>13</v>
      </c>
      <c r="B2" t="s">
        <v>44</v>
      </c>
      <c r="C2">
        <v>26000</v>
      </c>
    </row>
    <row r="3" spans="1:3" x14ac:dyDescent="0.45">
      <c r="A3" t="s">
        <v>36</v>
      </c>
      <c r="B3" t="s">
        <v>45</v>
      </c>
      <c r="C3">
        <v>52000</v>
      </c>
    </row>
    <row r="4" spans="1:3" x14ac:dyDescent="0.45">
      <c r="A4" t="s">
        <v>18</v>
      </c>
      <c r="B4" t="s">
        <v>46</v>
      </c>
      <c r="C4">
        <v>19000</v>
      </c>
    </row>
    <row r="5" spans="1:3" x14ac:dyDescent="0.45">
      <c r="A5" t="s">
        <v>21</v>
      </c>
      <c r="B5" t="s">
        <v>46</v>
      </c>
      <c r="C5">
        <v>21000</v>
      </c>
    </row>
    <row r="6" spans="1:3" x14ac:dyDescent="0.45">
      <c r="A6" t="s">
        <v>25</v>
      </c>
      <c r="B6" t="s">
        <v>47</v>
      </c>
      <c r="C6">
        <v>34000</v>
      </c>
    </row>
    <row r="7" spans="1:3" x14ac:dyDescent="0.45">
      <c r="A7" t="s">
        <v>28</v>
      </c>
      <c r="B7" t="s">
        <v>48</v>
      </c>
      <c r="C7">
        <v>32000</v>
      </c>
    </row>
    <row r="8" spans="1:3" x14ac:dyDescent="0.45">
      <c r="A8" t="s">
        <v>10</v>
      </c>
      <c r="B8" t="s">
        <v>47</v>
      </c>
      <c r="C8">
        <v>28000</v>
      </c>
    </row>
    <row r="9" spans="1:3" x14ac:dyDescent="0.45">
      <c r="A9" t="s">
        <v>29</v>
      </c>
      <c r="B9" t="s">
        <v>49</v>
      </c>
      <c r="C9">
        <v>15000</v>
      </c>
    </row>
    <row r="10" spans="1:3" x14ac:dyDescent="0.45">
      <c r="A10" t="s">
        <v>16</v>
      </c>
      <c r="B10" t="s">
        <v>46</v>
      </c>
      <c r="C10">
        <v>24000</v>
      </c>
    </row>
    <row r="11" spans="1:3" x14ac:dyDescent="0.45">
      <c r="A11" t="s">
        <v>22</v>
      </c>
      <c r="B11" t="s">
        <v>47</v>
      </c>
      <c r="C11">
        <v>18000</v>
      </c>
    </row>
    <row r="12" spans="1:3" x14ac:dyDescent="0.45">
      <c r="A12" t="s">
        <v>22</v>
      </c>
      <c r="B12" t="s">
        <v>47</v>
      </c>
      <c r="C12">
        <v>17000</v>
      </c>
    </row>
  </sheetData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거래내역</vt:lpstr>
      <vt:lpstr>거래처별</vt:lpstr>
      <vt:lpstr>단가표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한규 예</cp:lastModifiedBy>
  <dcterms:created xsi:type="dcterms:W3CDTF">2026-10-06T17:59:25Z</dcterms:created>
  <dcterms:modified xsi:type="dcterms:W3CDTF">2026-10-06T17:59:35Z</dcterms:modified>
</cp:coreProperties>
</file>